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<sst xmlns="http://schemas.openxmlformats.org/spreadsheetml/2006/main" count="30" uniqueCount="27">
  <si>
    <t>Local Sales and Property Tax Rates</t>
  </si>
  <si>
    <t>Sales Tax</t>
  </si>
  <si>
    <t>Property Tax</t>
  </si>
  <si>
    <t>City</t>
  </si>
  <si>
    <t>County</t>
  </si>
  <si>
    <t>Total</t>
  </si>
  <si>
    <t>County*</t>
  </si>
  <si>
    <t>School</t>
  </si>
  <si>
    <t>Bassett</t>
  </si>
  <si>
    <t>Birdsong</t>
  </si>
  <si>
    <t>Blytheville</t>
  </si>
  <si>
    <t>Burdette</t>
  </si>
  <si>
    <t>Dell</t>
  </si>
  <si>
    <t>Dyess</t>
  </si>
  <si>
    <t>Etowah</t>
  </si>
  <si>
    <t>Gosnell</t>
  </si>
  <si>
    <t>Joiner</t>
  </si>
  <si>
    <t>Keiser</t>
  </si>
  <si>
    <t>Leachville</t>
  </si>
  <si>
    <t>Luxora</t>
  </si>
  <si>
    <t>Manila</t>
  </si>
  <si>
    <t>Marie</t>
  </si>
  <si>
    <t>Osceola</t>
  </si>
  <si>
    <t>Victoria</t>
  </si>
  <si>
    <t>Wilson</t>
  </si>
  <si>
    <t>Unincorporated</t>
  </si>
  <si>
    <t>Source:  State of Arkansas, Department of Finance and Administration.  Sales tax rates for Q4 2020.  Property tax rates for 2019, payable for 2020.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</si>
</sst>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0.00000"/>
  </numFmts>
  <fonts count="10">
    <font>
      <sz val="10.0"/>
      <color rgb="FF000000"/>
      <name val="Arial"/>
    </font>
    <font>
      <b/>
      <sz val="20.0"/>
      <color rgb="FFFFFFFF"/>
      <name val="Arial"/>
    </font>
    <font/>
    <font>
      <sz val="11.0"/>
      <name val="Calibri"/>
    </font>
    <font>
      <b/>
      <sz val="12.0"/>
      <color theme="1"/>
      <name val="Arial"/>
    </font>
    <font>
      <b/>
      <sz val="12.0"/>
      <name val="Calibri"/>
    </font>
    <font>
      <b/>
      <name val="Arial"/>
    </font>
    <font>
      <name val="Arial"/>
    </font>
    <font>
      <color theme="1"/>
      <name val="Arial"/>
    </font>
    <font>
      <i/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8239"/>
        <bgColor rgb="FFCC8239"/>
      </patternFill>
    </fill>
    <fill>
      <patternFill patternType="solid">
        <fgColor rgb="FFF0EBDA"/>
        <bgColor rgb="FFF0EBDA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vertical="bottom"/>
    </xf>
    <xf borderId="5" fillId="3" fontId="4" numFmtId="164" xfId="0" applyAlignment="1" applyBorder="1" applyFont="1" applyNumberFormat="1">
      <alignment horizontal="center" vertical="bottom"/>
    </xf>
    <xf borderId="6" fillId="0" fontId="2" numFmtId="0" xfId="0" applyBorder="1" applyFont="1"/>
    <xf borderId="7" fillId="0" fontId="2" numFmtId="0" xfId="0" applyBorder="1" applyFont="1"/>
    <xf borderId="4" fillId="2" fontId="5" numFmtId="164" xfId="0" applyAlignment="1" applyBorder="1" applyFont="1" applyNumberFormat="1">
      <alignment vertical="bottom"/>
    </xf>
    <xf borderId="5" fillId="3" fontId="4" numFmtId="165" xfId="0" applyAlignment="1" applyBorder="1" applyFont="1" applyNumberFormat="1">
      <alignment horizontal="center" vertical="bottom"/>
    </xf>
    <xf borderId="4" fillId="3" fontId="6" numFmtId="0" xfId="0" applyAlignment="1" applyBorder="1" applyFont="1">
      <alignment vertical="bottom"/>
    </xf>
    <xf borderId="4" fillId="3" fontId="6" numFmtId="10" xfId="0" applyAlignment="1" applyBorder="1" applyFont="1" applyNumberFormat="1">
      <alignment horizontal="right" vertical="bottom"/>
    </xf>
    <xf borderId="4" fillId="2" fontId="6" numFmtId="10" xfId="0" applyAlignment="1" applyBorder="1" applyFont="1" applyNumberFormat="1">
      <alignment horizontal="right" vertical="bottom"/>
    </xf>
    <xf borderId="4" fillId="3" fontId="6" numFmtId="165" xfId="0" applyAlignment="1" applyBorder="1" applyFont="1" applyNumberFormat="1">
      <alignment horizontal="right" vertical="bottom"/>
    </xf>
    <xf borderId="4" fillId="3" fontId="6" numFmtId="9" xfId="0" applyAlignment="1" applyBorder="1" applyFont="1" applyNumberFormat="1">
      <alignment vertical="bottom"/>
    </xf>
    <xf borderId="4" fillId="3" fontId="7" numFmtId="10" xfId="0" applyAlignment="1" applyBorder="1" applyFont="1" applyNumberFormat="1">
      <alignment horizontal="right" vertical="bottom"/>
    </xf>
    <xf borderId="4" fillId="3" fontId="8" numFmtId="10" xfId="0" applyAlignment="1" applyBorder="1" applyFont="1" applyNumberFormat="1">
      <alignment horizontal="right" vertical="bottom"/>
    </xf>
    <xf borderId="4" fillId="2" fontId="7" numFmtId="10" xfId="0" applyAlignment="1" applyBorder="1" applyFont="1" applyNumberFormat="1">
      <alignment horizontal="right" vertical="bottom"/>
    </xf>
    <xf borderId="4" fillId="3" fontId="8" numFmtId="164" xfId="0" applyAlignment="1" applyBorder="1" applyFont="1" applyNumberFormat="1">
      <alignment horizontal="right" vertical="bottom"/>
    </xf>
    <xf borderId="4" fillId="3" fontId="7" numFmtId="164" xfId="0" applyAlignment="1" applyBorder="1" applyFont="1" applyNumberFormat="1">
      <alignment horizontal="right" vertical="bottom"/>
    </xf>
    <xf borderId="5" fillId="3" fontId="9" numFmtId="0" xfId="0" applyAlignment="1" applyBorder="1" applyFont="1">
      <alignment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0"/>
    <col customWidth="1" min="5" max="5" width="6.0"/>
  </cols>
  <sheetData>
    <row r="1" ht="41.2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/>
      <c r="B2" s="5" t="s">
        <v>1</v>
      </c>
      <c r="C2" s="6"/>
      <c r="D2" s="7"/>
      <c r="E2" s="8"/>
      <c r="F2" s="9" t="s">
        <v>2</v>
      </c>
      <c r="G2" s="6"/>
      <c r="H2" s="6"/>
      <c r="I2" s="7"/>
    </row>
    <row r="3">
      <c r="A3" s="10" t="s">
        <v>3</v>
      </c>
      <c r="B3" s="11" t="s">
        <v>3</v>
      </c>
      <c r="C3" s="11" t="s">
        <v>4</v>
      </c>
      <c r="D3" s="11" t="s">
        <v>5</v>
      </c>
      <c r="E3" s="12"/>
      <c r="F3" s="13" t="s">
        <v>3</v>
      </c>
      <c r="G3" s="13" t="s">
        <v>6</v>
      </c>
      <c r="H3" s="13" t="s">
        <v>7</v>
      </c>
      <c r="I3" s="13" t="s">
        <v>5</v>
      </c>
    </row>
    <row r="4">
      <c r="A4" s="14" t="s">
        <v>8</v>
      </c>
      <c r="B4" s="15">
        <v>0.0</v>
      </c>
      <c r="C4" s="15">
        <v>0.025</v>
      </c>
      <c r="D4" s="16">
        <f t="shared" ref="D4:D21" si="1">C4+B4</f>
        <v>0.025</v>
      </c>
      <c r="E4" s="17"/>
      <c r="F4" s="18">
        <f>1.4/1000</f>
        <v>0.0014</v>
      </c>
      <c r="G4" s="18">
        <f t="shared" ref="G4:G21" si="2">9.7/1000</f>
        <v>0.0097</v>
      </c>
      <c r="H4" s="18">
        <f t="shared" ref="H4:H5" si="3">40.8/1000</f>
        <v>0.0408</v>
      </c>
      <c r="I4" s="18">
        <f t="shared" ref="I4:I21" si="4">SUM(F4:H4)</f>
        <v>0.0519</v>
      </c>
    </row>
    <row r="5">
      <c r="A5" s="14" t="s">
        <v>9</v>
      </c>
      <c r="B5" s="15">
        <v>0.0</v>
      </c>
      <c r="C5" s="15">
        <v>0.025</v>
      </c>
      <c r="D5" s="16">
        <f t="shared" si="1"/>
        <v>0.025</v>
      </c>
      <c r="E5" s="17"/>
      <c r="F5" s="19">
        <v>0.005</v>
      </c>
      <c r="G5" s="18">
        <f t="shared" si="2"/>
        <v>0.0097</v>
      </c>
      <c r="H5" s="18">
        <f t="shared" si="3"/>
        <v>0.0408</v>
      </c>
      <c r="I5" s="18">
        <f t="shared" si="4"/>
        <v>0.0555</v>
      </c>
    </row>
    <row r="6">
      <c r="A6" s="14" t="s">
        <v>10</v>
      </c>
      <c r="B6" s="15">
        <v>0.015</v>
      </c>
      <c r="C6" s="15">
        <v>0.025</v>
      </c>
      <c r="D6" s="16">
        <f t="shared" si="1"/>
        <v>0.04</v>
      </c>
      <c r="E6" s="17"/>
      <c r="F6" s="19">
        <v>0.004</v>
      </c>
      <c r="G6" s="18">
        <f t="shared" si="2"/>
        <v>0.0097</v>
      </c>
      <c r="H6" s="18">
        <f t="shared" ref="H6:H7" si="5">40.5/1000</f>
        <v>0.0405</v>
      </c>
      <c r="I6" s="18">
        <f t="shared" si="4"/>
        <v>0.0542</v>
      </c>
    </row>
    <row r="7">
      <c r="A7" s="14" t="s">
        <v>11</v>
      </c>
      <c r="B7" s="15">
        <v>0.0</v>
      </c>
      <c r="C7" s="15">
        <v>0.025</v>
      </c>
      <c r="D7" s="16">
        <f t="shared" si="1"/>
        <v>0.025</v>
      </c>
      <c r="E7" s="17"/>
      <c r="F7" s="18">
        <f>1.1/1000</f>
        <v>0.0011</v>
      </c>
      <c r="G7" s="18">
        <f t="shared" si="2"/>
        <v>0.0097</v>
      </c>
      <c r="H7" s="18">
        <f t="shared" si="5"/>
        <v>0.0405</v>
      </c>
      <c r="I7" s="18">
        <f t="shared" si="4"/>
        <v>0.0513</v>
      </c>
    </row>
    <row r="8">
      <c r="A8" s="14" t="s">
        <v>12</v>
      </c>
      <c r="B8" s="15">
        <v>0.0</v>
      </c>
      <c r="C8" s="15">
        <v>0.025</v>
      </c>
      <c r="D8" s="16">
        <f t="shared" si="1"/>
        <v>0.025</v>
      </c>
      <c r="E8" s="17"/>
      <c r="F8" s="19">
        <v>0.005</v>
      </c>
      <c r="G8" s="18">
        <f t="shared" si="2"/>
        <v>0.0097</v>
      </c>
      <c r="H8" s="19">
        <v>0.03</v>
      </c>
      <c r="I8" s="18">
        <f t="shared" si="4"/>
        <v>0.0447</v>
      </c>
    </row>
    <row r="9">
      <c r="A9" s="14" t="s">
        <v>13</v>
      </c>
      <c r="B9" s="15">
        <v>0.0</v>
      </c>
      <c r="C9" s="15">
        <v>0.025</v>
      </c>
      <c r="D9" s="16">
        <f t="shared" si="1"/>
        <v>0.025</v>
      </c>
      <c r="E9" s="17"/>
      <c r="F9" s="19">
        <v>0.002</v>
      </c>
      <c r="G9" s="18">
        <f t="shared" si="2"/>
        <v>0.0097</v>
      </c>
      <c r="H9" s="18">
        <f t="shared" ref="H9:H10" si="6">40.8/1000</f>
        <v>0.0408</v>
      </c>
      <c r="I9" s="18">
        <f t="shared" si="4"/>
        <v>0.0525</v>
      </c>
    </row>
    <row r="10">
      <c r="A10" s="14" t="s">
        <v>14</v>
      </c>
      <c r="B10" s="15">
        <v>0.01</v>
      </c>
      <c r="C10" s="15">
        <v>0.025</v>
      </c>
      <c r="D10" s="16">
        <f t="shared" si="1"/>
        <v>0.035</v>
      </c>
      <c r="E10" s="17"/>
      <c r="F10" s="19">
        <v>0.0049</v>
      </c>
      <c r="G10" s="18">
        <f t="shared" si="2"/>
        <v>0.0097</v>
      </c>
      <c r="H10" s="18">
        <f t="shared" si="6"/>
        <v>0.0408</v>
      </c>
      <c r="I10" s="18">
        <f t="shared" si="4"/>
        <v>0.0554</v>
      </c>
    </row>
    <row r="11">
      <c r="A11" s="14" t="s">
        <v>15</v>
      </c>
      <c r="B11" s="15">
        <v>0.015</v>
      </c>
      <c r="C11" s="15">
        <v>0.025</v>
      </c>
      <c r="D11" s="16">
        <f t="shared" si="1"/>
        <v>0.04</v>
      </c>
      <c r="E11" s="17"/>
      <c r="F11" s="19">
        <v>0.003</v>
      </c>
      <c r="G11" s="18">
        <f t="shared" si="2"/>
        <v>0.0097</v>
      </c>
      <c r="H11" s="19">
        <v>0.03</v>
      </c>
      <c r="I11" s="18">
        <f t="shared" si="4"/>
        <v>0.0427</v>
      </c>
    </row>
    <row r="12">
      <c r="A12" s="14" t="s">
        <v>16</v>
      </c>
      <c r="B12" s="15">
        <v>0.0125</v>
      </c>
      <c r="C12" s="15">
        <v>0.025</v>
      </c>
      <c r="D12" s="16">
        <f t="shared" si="1"/>
        <v>0.0375</v>
      </c>
      <c r="E12" s="17"/>
      <c r="F12" s="18">
        <f>4.5/1000</f>
        <v>0.0045</v>
      </c>
      <c r="G12" s="18">
        <f t="shared" si="2"/>
        <v>0.0097</v>
      </c>
      <c r="H12" s="18">
        <f t="shared" ref="H12:H13" si="7">40.8/1000</f>
        <v>0.0408</v>
      </c>
      <c r="I12" s="18">
        <f t="shared" si="4"/>
        <v>0.055</v>
      </c>
    </row>
    <row r="13">
      <c r="A13" s="14" t="s">
        <v>17</v>
      </c>
      <c r="B13" s="15">
        <v>0.02</v>
      </c>
      <c r="C13" s="15">
        <v>0.025</v>
      </c>
      <c r="D13" s="16">
        <f t="shared" si="1"/>
        <v>0.045</v>
      </c>
      <c r="E13" s="17"/>
      <c r="F13" s="19">
        <v>0.006</v>
      </c>
      <c r="G13" s="18">
        <f t="shared" si="2"/>
        <v>0.0097</v>
      </c>
      <c r="H13" s="18">
        <f t="shared" si="7"/>
        <v>0.0408</v>
      </c>
      <c r="I13" s="18">
        <f t="shared" si="4"/>
        <v>0.0565</v>
      </c>
    </row>
    <row r="14">
      <c r="A14" s="14" t="s">
        <v>18</v>
      </c>
      <c r="B14" s="15">
        <v>0.01</v>
      </c>
      <c r="C14" s="15">
        <v>0.025</v>
      </c>
      <c r="D14" s="16">
        <f t="shared" si="1"/>
        <v>0.035</v>
      </c>
      <c r="E14" s="17"/>
      <c r="F14" s="19">
        <v>0.005</v>
      </c>
      <c r="G14" s="18">
        <f t="shared" si="2"/>
        <v>0.0097</v>
      </c>
      <c r="H14" s="18">
        <f>40/1000</f>
        <v>0.04</v>
      </c>
      <c r="I14" s="18">
        <f t="shared" si="4"/>
        <v>0.0547</v>
      </c>
    </row>
    <row r="15">
      <c r="A15" s="14" t="s">
        <v>19</v>
      </c>
      <c r="B15" s="15">
        <v>0.01</v>
      </c>
      <c r="C15" s="15">
        <v>0.025</v>
      </c>
      <c r="D15" s="16">
        <f t="shared" si="1"/>
        <v>0.035</v>
      </c>
      <c r="E15" s="17"/>
      <c r="F15" s="18">
        <f>1.5/1000</f>
        <v>0.0015</v>
      </c>
      <c r="G15" s="18">
        <f t="shared" si="2"/>
        <v>0.0097</v>
      </c>
      <c r="H15" s="18">
        <f>40.8/1000</f>
        <v>0.0408</v>
      </c>
      <c r="I15" s="18">
        <f t="shared" si="4"/>
        <v>0.052</v>
      </c>
    </row>
    <row r="16">
      <c r="A16" s="14" t="s">
        <v>20</v>
      </c>
      <c r="B16" s="15">
        <v>0.0125</v>
      </c>
      <c r="C16" s="15">
        <v>0.025</v>
      </c>
      <c r="D16" s="16">
        <f t="shared" si="1"/>
        <v>0.0375</v>
      </c>
      <c r="E16" s="17"/>
      <c r="F16" s="19">
        <v>0.005</v>
      </c>
      <c r="G16" s="18">
        <f t="shared" si="2"/>
        <v>0.0097</v>
      </c>
      <c r="H16" s="18">
        <f>41.4/1000</f>
        <v>0.0414</v>
      </c>
      <c r="I16" s="18">
        <f t="shared" si="4"/>
        <v>0.0561</v>
      </c>
    </row>
    <row r="17">
      <c r="A17" s="14" t="s">
        <v>21</v>
      </c>
      <c r="B17" s="15">
        <v>0.0</v>
      </c>
      <c r="C17" s="15">
        <v>0.025</v>
      </c>
      <c r="D17" s="16">
        <f t="shared" si="1"/>
        <v>0.025</v>
      </c>
      <c r="E17" s="17"/>
      <c r="F17" s="18">
        <f>1.9/1000</f>
        <v>0.0019</v>
      </c>
      <c r="G17" s="18">
        <f t="shared" si="2"/>
        <v>0.0097</v>
      </c>
      <c r="H17" s="18">
        <f>40.8/1000</f>
        <v>0.0408</v>
      </c>
      <c r="I17" s="18">
        <f t="shared" si="4"/>
        <v>0.0524</v>
      </c>
    </row>
    <row r="18">
      <c r="A18" s="14" t="s">
        <v>22</v>
      </c>
      <c r="B18" s="15">
        <v>0.01</v>
      </c>
      <c r="C18" s="15">
        <v>0.025</v>
      </c>
      <c r="D18" s="16">
        <f t="shared" si="1"/>
        <v>0.035</v>
      </c>
      <c r="E18" s="17"/>
      <c r="F18" s="19">
        <v>0.007</v>
      </c>
      <c r="G18" s="18">
        <f t="shared" si="2"/>
        <v>0.0097</v>
      </c>
      <c r="H18" s="18">
        <f>39.7/1000</f>
        <v>0.0397</v>
      </c>
      <c r="I18" s="18">
        <f t="shared" si="4"/>
        <v>0.0564</v>
      </c>
    </row>
    <row r="19">
      <c r="A19" s="14" t="s">
        <v>23</v>
      </c>
      <c r="B19" s="15">
        <v>0.0</v>
      </c>
      <c r="C19" s="15">
        <v>0.025</v>
      </c>
      <c r="D19" s="16">
        <f t="shared" si="1"/>
        <v>0.025</v>
      </c>
      <c r="E19" s="17"/>
      <c r="F19" s="19">
        <v>0.005</v>
      </c>
      <c r="G19" s="18">
        <f t="shared" si="2"/>
        <v>0.0097</v>
      </c>
      <c r="H19" s="18">
        <f t="shared" ref="H19:H20" si="8">40.8/1000</f>
        <v>0.0408</v>
      </c>
      <c r="I19" s="18">
        <f t="shared" si="4"/>
        <v>0.0555</v>
      </c>
    </row>
    <row r="20">
      <c r="A20" s="14" t="s">
        <v>24</v>
      </c>
      <c r="B20" s="15">
        <v>0.01</v>
      </c>
      <c r="C20" s="15">
        <v>0.025</v>
      </c>
      <c r="D20" s="16">
        <f t="shared" si="1"/>
        <v>0.035</v>
      </c>
      <c r="E20" s="17"/>
      <c r="F20" s="18">
        <f>2.3/1000</f>
        <v>0.0023</v>
      </c>
      <c r="G20" s="18">
        <f t="shared" si="2"/>
        <v>0.0097</v>
      </c>
      <c r="H20" s="18">
        <f t="shared" si="8"/>
        <v>0.0408</v>
      </c>
      <c r="I20" s="18">
        <f t="shared" si="4"/>
        <v>0.0528</v>
      </c>
    </row>
    <row r="21">
      <c r="A21" s="10" t="s">
        <v>25</v>
      </c>
      <c r="B21" s="15">
        <v>0.0</v>
      </c>
      <c r="C21" s="15">
        <v>0.025</v>
      </c>
      <c r="D21" s="16">
        <f t="shared" si="1"/>
        <v>0.025</v>
      </c>
      <c r="E21" s="17"/>
      <c r="F21" s="19">
        <v>0.0</v>
      </c>
      <c r="G21" s="18">
        <f t="shared" si="2"/>
        <v>0.0097</v>
      </c>
      <c r="H21" s="18">
        <f>39.15/1000</f>
        <v>0.03915</v>
      </c>
      <c r="I21" s="18">
        <f t="shared" si="4"/>
        <v>0.04885</v>
      </c>
    </row>
    <row r="22">
      <c r="A22" s="20" t="s">
        <v>26</v>
      </c>
      <c r="B22" s="6"/>
      <c r="C22" s="6"/>
      <c r="D22" s="6"/>
      <c r="E22" s="6"/>
      <c r="F22" s="6"/>
      <c r="G22" s="6"/>
      <c r="H22" s="6"/>
      <c r="I22" s="7"/>
    </row>
  </sheetData>
  <mergeCells count="4">
    <mergeCell ref="A1:I1"/>
    <mergeCell ref="B2:D2"/>
    <mergeCell ref="F2:I2"/>
    <mergeCell ref="A22:I22"/>
  </mergeCells>
  <drawing r:id="rId1"/>
</worksheet>
</file>